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65" windowHeight="9795" activeTab="0"/>
  </bookViews>
  <sheets>
    <sheet name="Terminplan" sheetId="1" r:id="rId1"/>
    <sheet name="Tabelle1" sheetId="2" r:id="rId2"/>
  </sheets>
  <definedNames>
    <definedName name="_xlfn.DAYS" hidden="1">#NAME?</definedName>
    <definedName name="Z_090337D6_21A9_443C_A854_3D62B0EC30DA_.wvu.Cols" localSheetId="0" hidden="1">'Terminplan'!$A:$A</definedName>
    <definedName name="Z_0A13C3AB_8455_40FF_A69D_2E413E5C6E97_.wvu.Cols" localSheetId="0" hidden="1">'Terminplan'!$A:$A</definedName>
    <definedName name="Z_86B740EE_4634_40F6_8C8E_3BF2525C2934_.wvu.Cols" localSheetId="0" hidden="1">'Terminplan'!$A:$A</definedName>
    <definedName name="Z_C1280606_4D18_48B9_A295_D3B0105D6417_.wvu.Cols" localSheetId="0" hidden="1">'Terminplan'!$A:$A</definedName>
  </definedNames>
  <calcPr fullCalcOnLoad="1"/>
</workbook>
</file>

<file path=xl/sharedStrings.xml><?xml version="1.0" encoding="utf-8"?>
<sst xmlns="http://schemas.openxmlformats.org/spreadsheetml/2006/main" count="199" uniqueCount="103">
  <si>
    <t>#</t>
  </si>
  <si>
    <t>Was</t>
  </si>
  <si>
    <t>Startdatum</t>
  </si>
  <si>
    <t>Enddatum</t>
  </si>
  <si>
    <t>KT</t>
  </si>
  <si>
    <t>AT</t>
  </si>
  <si>
    <t>Wer</t>
  </si>
  <si>
    <t>Beschreibung</t>
  </si>
  <si>
    <t>Abhängigkeit</t>
  </si>
  <si>
    <t>Meilenstein</t>
  </si>
  <si>
    <t>Verzögerung</t>
  </si>
  <si>
    <t>Gerichtsferien</t>
  </si>
  <si>
    <t>Feiertage</t>
  </si>
  <si>
    <t>Enddatum auf KT</t>
  </si>
  <si>
    <t>Enddatum auf AT</t>
  </si>
  <si>
    <t>Aktion</t>
  </si>
  <si>
    <t>Zeit</t>
  </si>
  <si>
    <t>Bedarf- und Beschaffungsmarktanalyse</t>
  </si>
  <si>
    <t>ü</t>
  </si>
  <si>
    <t>Freigabe Budget- und Freigabekompetenz</t>
  </si>
  <si>
    <t>1</t>
  </si>
  <si>
    <t>BES</t>
  </si>
  <si>
    <t>Beschaffung initialisieren</t>
  </si>
  <si>
    <t>Beschaffungsplan erstellen</t>
  </si>
  <si>
    <t>Freigabe Beschaffungsplan</t>
  </si>
  <si>
    <t>Vorbereitung Kick-Off</t>
  </si>
  <si>
    <t>Kick-Off-Meeting  / Unterzeichnung Comnpliance-Formular</t>
  </si>
  <si>
    <t>Beschaffungsmarktanalyse</t>
  </si>
  <si>
    <t>Spätestens zu diesem Zeitpunkt wird der Beschaffungsplan freigegeben.</t>
  </si>
  <si>
    <t>Kick-Off-Ergebnisse zusammenstellen und kommunizieren</t>
  </si>
  <si>
    <t>Beschaffungsteam</t>
  </si>
  <si>
    <t>Abstimmung Kriterienkatalog</t>
  </si>
  <si>
    <t>Rechtsdienst</t>
  </si>
  <si>
    <t>Übersetzungdienst</t>
  </si>
  <si>
    <t>Finalisierung Publikationstext SIMAP</t>
  </si>
  <si>
    <t>Publikation SIMAP</t>
  </si>
  <si>
    <t>Beschwerdefrist Publikation</t>
  </si>
  <si>
    <t>Abgabefrist Angebote</t>
  </si>
  <si>
    <t>Anbieter</t>
  </si>
  <si>
    <t>Einreichefrist Anbieterfragen</t>
  </si>
  <si>
    <t>Beantwortung Anbieterfragen</t>
  </si>
  <si>
    <t>Wartefrist Angebotseingang</t>
  </si>
  <si>
    <t>Bereinigung Angebote</t>
  </si>
  <si>
    <t>Nachforderung von Unterlagen bei Unstimmigkeiten</t>
  </si>
  <si>
    <t>Konsolidierung Zuschlagskriterien</t>
  </si>
  <si>
    <t>Einladung zu Anbieterpräsentation</t>
  </si>
  <si>
    <t>Vorbereitung Anbieterpräsentation</t>
  </si>
  <si>
    <t>Durchführung Anbieterpräsentation</t>
  </si>
  <si>
    <t>Erfassung Resultate Anbieterpräsentation</t>
  </si>
  <si>
    <t>Erstellung und ggf. Übersetzung Publikationstext Zuschlag</t>
  </si>
  <si>
    <t>Beschwerdefrist Zuschlagsverfügung</t>
  </si>
  <si>
    <t>Vertragsunterzeichnung</t>
  </si>
  <si>
    <t>Publikation Anbieterfragen auf SIMAP</t>
  </si>
  <si>
    <t>Beschaffungsverantworliche Person bestimmen, Ablagedossier eröffnen</t>
  </si>
  <si>
    <t xml:space="preserve">Simulation der Bewertungskriterien </t>
  </si>
  <si>
    <t>Ev. Übersetzung Publikationstext SIMAP</t>
  </si>
  <si>
    <t>Frist ist so lange wie möglich zu wählen.</t>
  </si>
  <si>
    <t>Fragefrist je nach Eingabefrist, Schliessung Frageforum SIMAP, Export der Frageliste</t>
  </si>
  <si>
    <t xml:space="preserve">Um B-Post-Sendungen oder andere Verzögerungen aufzufangen. </t>
  </si>
  <si>
    <t>Angebotsöffnung, Prüfung Erfüllung Teilnahmebedingungen</t>
  </si>
  <si>
    <t>Prüfung Eignungskriterien (EK) und Technische Spezifikation (TS)</t>
  </si>
  <si>
    <t>Angebotsöffnung, Prüfung Vollständigkeit und Erfüllung Teilnahmebedingungen</t>
  </si>
  <si>
    <t>Prüfung Teilnahmebedingungen, EK und TS</t>
  </si>
  <si>
    <t>Mit Bewertungsteam</t>
  </si>
  <si>
    <t>Beschaffungsverantwortliche</t>
  </si>
  <si>
    <t>Workshop mit dem Ziel: Erster Entwurf Vertrag, Kriterienkatalog, Gewichtung, Publikationstext usw.</t>
  </si>
  <si>
    <t>Workshop mit dem Ziel: Alle Anbieterfragen sind beantwortet</t>
  </si>
  <si>
    <t>Workshop mit dem Ziel: Alle Zuschlagskriterien sind konsolidiert.</t>
  </si>
  <si>
    <t>Ausschreibungsunterlagen erstellen</t>
  </si>
  <si>
    <t>Workshop mit dem Ziel: Freigabe Ausschreibungsunterlagen usw. durch Beschaffungsteam</t>
  </si>
  <si>
    <t>Formelle Prüfung Ausschreibungsunterlagen und Kriterienkatalog</t>
  </si>
  <si>
    <t>Korrektur Kriterienbaum und Ausschreibungsunterlagen</t>
  </si>
  <si>
    <t>Freigabe Ausschreibungsunterlagen und Kriterienbaum</t>
  </si>
  <si>
    <t>Auftraggeber/-in</t>
  </si>
  <si>
    <t>Beschaffungsverantwortliche/-r</t>
  </si>
  <si>
    <t>Beschaffungsverantwortliche/-r / Anbieter</t>
  </si>
  <si>
    <t>Auftraggeber/-in / Beschaffungsverantwortliche/-r</t>
  </si>
  <si>
    <t>Beschaffungsplan durch Beschaffungsverantworliche/-n vorbereitet, fachlicher Input durch Auftraggeber/-in (umfassende Definition Beschaffungsgegenstand)</t>
  </si>
  <si>
    <t>Beschaffungsverantwortliche/-r / Zuschlagsempfänger/-in</t>
  </si>
  <si>
    <t>Evaluation Zuschlagskriterien</t>
  </si>
  <si>
    <t>Erstellung Evaluationsbericht, Anbieterpräsentation, Assessment</t>
  </si>
  <si>
    <t>Prüfung Evaluationsbericht, Anbieterpräsentation, Assessment</t>
  </si>
  <si>
    <t>Freigabe Evaluationsbericht, Anbieterpräsentation, Assessment</t>
  </si>
  <si>
    <t>Erstellung Evaluationsbericht und Vergabeantrag</t>
  </si>
  <si>
    <t>Prüfung Evaluationsbericht und Vergabeantrag</t>
  </si>
  <si>
    <t>Freigabe Evaluationsbericht und Vergabeantrag</t>
  </si>
  <si>
    <t>Der Evaluationsbericht wird durch Auftraggeber/-in und Beschaffungsverantwortliche/-r freigegeben.</t>
  </si>
  <si>
    <t>Dieser Terminplan beschreibt die empfohlene Methode der Eröffnung des Zuschlags per Publikation auf simap.ch. Bei der Eröffnung per Post sieht der Terminplan ab hier anders aus.</t>
  </si>
  <si>
    <t>Redaktion des zu unterzeichnenden Vertrags basierend auf dem Vertragsentwurf in den Ausschreibungsunterlagen und dem obsiegenden Angebot</t>
  </si>
  <si>
    <t>Eröffnung des Zuschlags durch Publikation auf simap.ch</t>
  </si>
  <si>
    <t>Beschaffungsverantwortliche/-r
Rechtsdienst</t>
  </si>
  <si>
    <t>Finalisierung des Vertrags</t>
  </si>
  <si>
    <t>Organisation und Durchführung des Debriefings während der Beschwerdefrist</t>
  </si>
  <si>
    <t>Die Unterlegenen können ein Debriefing verlangen; es sollte während der Beschwerdefrist erfolgen.</t>
  </si>
  <si>
    <t>Ablage und Archivierung der Ausschreibungsunterlagen</t>
  </si>
  <si>
    <t>Einreichungsfrist Anbieterfragen</t>
  </si>
  <si>
    <t>Beschaffungsplan wird durch Auftraggeber/-in und Beschaffungsverantwortliche/-n unterschriftlich freigegeben.</t>
  </si>
  <si>
    <t>Meeting mit dem Ziel: Unterzeichnung Compliance-Formular, Einheitliches Verständnis über Beschaffungsgegenstand, Verfahrensart, zu erstellende Unterlagen, Terminplan, Aufgaben und Verantwortlichkeiten</t>
  </si>
  <si>
    <t>Anbieter
Beschaffungsverantwortliche/-r</t>
  </si>
  <si>
    <t>Beschwerdefrist 20 Tage plus Zustellfrist, um B-Post-Sendungen oder andere Verzögerungen aufzufangen.</t>
  </si>
  <si>
    <t xml:space="preserve">Sitzung zur Offertöffnung. Ev. kurze Nachfisten Auftraggeber/-in wird über die Anzahl der eingegangenen Angebote informiert </t>
  </si>
  <si>
    <t>Beschwerdefrist 20 Tage plus Zustellfrist
Erster Tag der Frist ist der Kalendertag nach der Publikation des Zuschlags auf simap.ch.
Ist der letzte Tag der Frist ein Samstag, ein Sonntag oder ein vom Bundesrecht oder vom kantonalen Recht anerkannter Feiertag, so endet sie am nächstfolgenden Werktag.
Die Frist ist gewahrt, wenn die Beschwerde bis um Mitternacht des letzten Tages der Beschwerdeinstanz oder der Post übergeben ist.</t>
  </si>
  <si>
    <t>Die Vergabestelle fragt nach Ende der Beschwerdefrist bei der Beschwerdeinstanz an, ob eine Beschwerde mit Gesuch auf Erteilung der aufschiebenden Wirkung vorliegt. Wenn nein, kann der Vertrag abgeschlossen werden. Wenn ja, sollte der Vertrag erst abgeschlossen werden, nachdem über die aufschiebende Wirkung entschieden wurde.</t>
  </si>
</sst>
</file>

<file path=xl/styles.xml><?xml version="1.0" encoding="utf-8"?>
<styleSheet xmlns="http://schemas.openxmlformats.org/spreadsheetml/2006/main">
  <numFmts count="20">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numFmt numFmtId="173" formatCode="#,##0.0##"/>
    <numFmt numFmtId="174" formatCode="[$-807]dddd\,\ d\.\ mmmm\ yyyy"/>
    <numFmt numFmtId="175" formatCode="[$-F800]dddd\,\ mmmm\ dd\,\ yyyy"/>
  </numFmts>
  <fonts count="41">
    <font>
      <sz val="10"/>
      <name val="Arial"/>
      <family val="0"/>
    </font>
    <font>
      <sz val="10"/>
      <color indexed="8"/>
      <name val="Helvetica"/>
      <family val="0"/>
    </font>
    <font>
      <sz val="10"/>
      <color indexed="8"/>
      <name val="Wingdings"/>
      <family val="0"/>
    </font>
    <font>
      <i/>
      <sz val="10"/>
      <color indexed="8"/>
      <name val="Helvetica"/>
      <family val="0"/>
    </font>
    <font>
      <sz val="11"/>
      <color indexed="8"/>
      <name val="Arial"/>
      <family val="2"/>
    </font>
    <font>
      <sz val="11"/>
      <color indexed="9"/>
      <name val="Arial"/>
      <family val="2"/>
    </font>
    <font>
      <b/>
      <sz val="11"/>
      <color indexed="8"/>
      <name val="Arial"/>
      <family val="2"/>
    </font>
    <font>
      <b/>
      <sz val="11"/>
      <color indexed="52"/>
      <name val="Arial"/>
      <family val="2"/>
    </font>
    <font>
      <u val="single"/>
      <sz val="10"/>
      <color indexed="25"/>
      <name val="Arial"/>
      <family val="0"/>
    </font>
    <font>
      <sz val="11"/>
      <color indexed="62"/>
      <name val="Arial"/>
      <family val="2"/>
    </font>
    <font>
      <i/>
      <sz val="11"/>
      <color indexed="23"/>
      <name val="Arial"/>
      <family val="2"/>
    </font>
    <font>
      <sz val="11"/>
      <color indexed="17"/>
      <name val="Arial"/>
      <family val="2"/>
    </font>
    <font>
      <u val="single"/>
      <sz val="10"/>
      <color indexed="30"/>
      <name val="Arial"/>
      <family val="0"/>
    </font>
    <font>
      <sz val="11"/>
      <color indexed="60"/>
      <name val="Arial"/>
      <family val="2"/>
    </font>
    <font>
      <sz val="11"/>
      <color indexed="2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1"/>
      <color indexed="52"/>
      <name val="Arial"/>
      <family val="2"/>
    </font>
    <font>
      <sz val="11"/>
      <color indexed="10"/>
      <name val="Arial"/>
      <family val="2"/>
    </font>
    <font>
      <b/>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u val="single"/>
      <sz val="10"/>
      <color theme="11"/>
      <name val="Arial"/>
      <family val="0"/>
    </font>
    <font>
      <sz val="11"/>
      <color rgb="FF3F3F76"/>
      <name val="Arial"/>
      <family val="2"/>
    </font>
    <font>
      <b/>
      <sz val="11"/>
      <color theme="1"/>
      <name val="Arial"/>
      <family val="2"/>
    </font>
    <font>
      <i/>
      <sz val="11"/>
      <color rgb="FF7F7F7F"/>
      <name val="Arial"/>
      <family val="2"/>
    </font>
    <font>
      <sz val="11"/>
      <color rgb="FF006100"/>
      <name val="Arial"/>
      <family val="2"/>
    </font>
    <font>
      <u val="single"/>
      <sz val="10"/>
      <color theme="10"/>
      <name val="Arial"/>
      <family val="0"/>
    </font>
    <font>
      <sz val="11"/>
      <color rgb="FF9C6500"/>
      <name val="Arial"/>
      <family val="2"/>
    </font>
    <font>
      <sz val="11"/>
      <color rgb="FF9C0006"/>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color indexed="8"/>
      </right>
      <top>
        <color indexed="8"/>
      </top>
      <bottom>
        <color indexed="8"/>
      </bottom>
    </border>
    <border>
      <left style="thin">
        <color indexed="8"/>
      </left>
      <right style="thin">
        <color indexed="8"/>
      </right>
      <top>
        <color indexed="8"/>
      </top>
      <bottom>
        <color indexed="8"/>
      </bottom>
    </border>
    <border>
      <left style="thin">
        <color indexed="8"/>
      </left>
      <right>
        <color indexed="8"/>
      </right>
      <top>
        <color indexed="8"/>
      </top>
      <bottom style="thin">
        <color indexed="8"/>
      </bottom>
    </border>
    <border>
      <left style="thin">
        <color indexed="8"/>
      </left>
      <right style="thin">
        <color indexed="8"/>
      </right>
      <top>
        <color indexed="8"/>
      </top>
      <bottom style="thin">
        <color indexed="8"/>
      </bottom>
    </border>
    <border>
      <left style="thin">
        <color indexed="8"/>
      </left>
      <right>
        <color indexed="8"/>
      </right>
      <top>
        <color indexed="8"/>
      </top>
      <bottom style="thin"/>
    </border>
    <border>
      <left style="thin">
        <color indexed="8"/>
      </left>
      <right style="thin">
        <color indexed="8"/>
      </right>
      <top>
        <color indexed="8"/>
      </top>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style="thin"/>
      <top style="thin">
        <color indexed="8"/>
      </top>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6" borderId="2" applyNumberFormat="0" applyAlignment="0" applyProtection="0"/>
    <xf numFmtId="0" fontId="26" fillId="0" borderId="0" applyNumberFormat="0" applyFill="0" applyBorder="0" applyAlignment="0" applyProtection="0"/>
    <xf numFmtId="169"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171"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32" borderId="9" applyNumberFormat="0" applyAlignment="0" applyProtection="0"/>
  </cellStyleXfs>
  <cellXfs count="50">
    <xf numFmtId="0" fontId="0" fillId="0" borderId="0" xfId="0" applyAlignment="1">
      <alignment/>
    </xf>
    <xf numFmtId="0" fontId="3" fillId="0" borderId="10" xfId="0" applyFont="1" applyBorder="1" applyAlignment="1">
      <alignment horizontal="left"/>
    </xf>
    <xf numFmtId="0" fontId="3" fillId="0" borderId="10" xfId="0" applyFont="1" applyBorder="1" applyAlignment="1">
      <alignment horizontal="center"/>
    </xf>
    <xf numFmtId="0" fontId="3" fillId="0" borderId="10" xfId="0" applyFont="1" applyBorder="1" applyAlignment="1">
      <alignment horizontal="right"/>
    </xf>
    <xf numFmtId="0" fontId="1" fillId="0" borderId="11" xfId="0" applyFont="1" applyBorder="1" applyAlignment="1">
      <alignment horizontal="left" vertical="top" wrapText="1"/>
    </xf>
    <xf numFmtId="0" fontId="1" fillId="0" borderId="11" xfId="0" applyFont="1" applyBorder="1" applyAlignment="1">
      <alignment horizontal="center" vertical="top" wrapText="1"/>
    </xf>
    <xf numFmtId="3" fontId="1" fillId="0" borderId="11" xfId="0" applyNumberFormat="1" applyFont="1" applyBorder="1" applyAlignment="1">
      <alignment horizontal="right" vertical="top"/>
    </xf>
    <xf numFmtId="0" fontId="2" fillId="0" borderId="11" xfId="0" applyFont="1" applyBorder="1" applyAlignment="1">
      <alignment horizontal="center" vertical="top"/>
    </xf>
    <xf numFmtId="0" fontId="1" fillId="0" borderId="12" xfId="0" applyFont="1" applyBorder="1" applyAlignment="1">
      <alignment horizontal="center" vertical="top" wrapText="1"/>
    </xf>
    <xf numFmtId="14" fontId="0" fillId="0" borderId="0" xfId="0" applyNumberFormat="1" applyAlignment="1">
      <alignment/>
    </xf>
    <xf numFmtId="0" fontId="1" fillId="0" borderId="11" xfId="0" applyFont="1" applyFill="1" applyBorder="1" applyAlignment="1">
      <alignment horizontal="left" vertical="top" wrapText="1"/>
    </xf>
    <xf numFmtId="3" fontId="1" fillId="33" borderId="11" xfId="0" applyNumberFormat="1" applyFont="1" applyFill="1" applyBorder="1" applyAlignment="1">
      <alignment horizontal="right" vertical="top"/>
    </xf>
    <xf numFmtId="0" fontId="1" fillId="33" borderId="11" xfId="0" applyFont="1" applyFill="1" applyBorder="1" applyAlignment="1">
      <alignment horizontal="left" vertical="top" wrapText="1"/>
    </xf>
    <xf numFmtId="14" fontId="1" fillId="33" borderId="11" xfId="0" applyNumberFormat="1" applyFont="1" applyFill="1" applyBorder="1" applyAlignment="1">
      <alignment horizontal="center" vertical="top" wrapText="1"/>
    </xf>
    <xf numFmtId="0" fontId="1" fillId="33" borderId="11" xfId="0" applyFont="1" applyFill="1" applyBorder="1" applyAlignment="1">
      <alignment horizontal="center" vertical="top" wrapText="1"/>
    </xf>
    <xf numFmtId="0" fontId="2" fillId="33" borderId="11" xfId="0" applyFont="1" applyFill="1" applyBorder="1" applyAlignment="1">
      <alignment horizontal="center" vertical="top"/>
    </xf>
    <xf numFmtId="0" fontId="1" fillId="33" borderId="12" xfId="0" applyFont="1" applyFill="1" applyBorder="1" applyAlignment="1">
      <alignment horizontal="center" vertical="top" wrapText="1"/>
    </xf>
    <xf numFmtId="3" fontId="1" fillId="0" borderId="11" xfId="0" applyNumberFormat="1" applyFont="1" applyFill="1" applyBorder="1" applyAlignment="1">
      <alignment horizontal="right" vertical="top"/>
    </xf>
    <xf numFmtId="0" fontId="1" fillId="0" borderId="11" xfId="0" applyFont="1" applyFill="1" applyBorder="1" applyAlignment="1">
      <alignment horizontal="center" vertical="top" wrapText="1"/>
    </xf>
    <xf numFmtId="0" fontId="2" fillId="0" borderId="11" xfId="0" applyFont="1" applyFill="1" applyBorder="1" applyAlignment="1">
      <alignment horizontal="center" vertical="top"/>
    </xf>
    <xf numFmtId="0" fontId="1" fillId="0" borderId="12" xfId="0" applyFont="1" applyFill="1" applyBorder="1" applyAlignment="1">
      <alignment horizontal="center" vertical="top" wrapText="1"/>
    </xf>
    <xf numFmtId="14" fontId="1" fillId="0" borderId="11" xfId="0" applyNumberFormat="1" applyFont="1" applyFill="1" applyBorder="1" applyAlignment="1">
      <alignment horizontal="center" vertical="top" wrapText="1"/>
    </xf>
    <xf numFmtId="3" fontId="1" fillId="33" borderId="13" xfId="0" applyNumberFormat="1" applyFont="1" applyFill="1" applyBorder="1" applyAlignment="1">
      <alignment horizontal="right" vertical="top"/>
    </xf>
    <xf numFmtId="0" fontId="1" fillId="33" borderId="13" xfId="0" applyFont="1" applyFill="1" applyBorder="1" applyAlignment="1">
      <alignment horizontal="left" vertical="top" wrapText="1"/>
    </xf>
    <xf numFmtId="0" fontId="1" fillId="33" borderId="13" xfId="0" applyFont="1" applyFill="1" applyBorder="1" applyAlignment="1">
      <alignment horizontal="center" vertical="top" wrapText="1"/>
    </xf>
    <xf numFmtId="0" fontId="2" fillId="33" borderId="13" xfId="0" applyFont="1" applyFill="1" applyBorder="1" applyAlignment="1">
      <alignment horizontal="center" vertical="top"/>
    </xf>
    <xf numFmtId="0" fontId="1" fillId="33" borderId="14" xfId="0" applyFont="1" applyFill="1" applyBorder="1" applyAlignment="1">
      <alignment horizontal="center" vertical="top" wrapText="1"/>
    </xf>
    <xf numFmtId="0" fontId="1" fillId="0" borderId="11" xfId="0" applyNumberFormat="1" applyFont="1" applyBorder="1" applyAlignment="1">
      <alignment horizontal="center" vertical="top" wrapText="1"/>
    </xf>
    <xf numFmtId="0" fontId="1" fillId="33" borderId="11"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1" fillId="33" borderId="13" xfId="0" applyNumberFormat="1" applyFont="1" applyFill="1" applyBorder="1" applyAlignment="1">
      <alignment horizontal="center" vertical="top" wrapText="1"/>
    </xf>
    <xf numFmtId="0" fontId="1" fillId="33" borderId="15" xfId="0" applyFont="1" applyFill="1" applyBorder="1" applyAlignment="1">
      <alignment horizontal="left" vertical="top" wrapText="1"/>
    </xf>
    <xf numFmtId="14" fontId="1" fillId="33" borderId="15" xfId="0" applyNumberFormat="1" applyFont="1" applyFill="1" applyBorder="1" applyAlignment="1">
      <alignment horizontal="center" vertical="top" wrapText="1"/>
    </xf>
    <xf numFmtId="0" fontId="1" fillId="33" borderId="16" xfId="0" applyFont="1" applyFill="1" applyBorder="1" applyAlignment="1">
      <alignment horizontal="center" vertical="top" wrapText="1"/>
    </xf>
    <xf numFmtId="14" fontId="0" fillId="0" borderId="17" xfId="0" applyNumberFormat="1" applyBorder="1" applyAlignment="1">
      <alignment horizontal="center" vertical="top"/>
    </xf>
    <xf numFmtId="14" fontId="0" fillId="33" borderId="18" xfId="0" applyNumberFormat="1" applyFill="1" applyBorder="1" applyAlignment="1">
      <alignment horizontal="center" vertical="top"/>
    </xf>
    <xf numFmtId="14" fontId="0" fillId="0" borderId="18" xfId="0" applyNumberFormat="1" applyBorder="1" applyAlignment="1">
      <alignment horizontal="center" vertical="top"/>
    </xf>
    <xf numFmtId="14" fontId="0" fillId="0" borderId="19" xfId="0" applyNumberFormat="1" applyBorder="1" applyAlignment="1">
      <alignment horizontal="center" vertical="top"/>
    </xf>
    <xf numFmtId="14" fontId="1" fillId="33" borderId="20" xfId="0" applyNumberFormat="1" applyFont="1" applyFill="1" applyBorder="1" applyAlignment="1">
      <alignment horizontal="center" vertical="top" wrapText="1"/>
    </xf>
    <xf numFmtId="14" fontId="1" fillId="0" borderId="20" xfId="0" applyNumberFormat="1" applyFont="1" applyFill="1" applyBorder="1" applyAlignment="1">
      <alignment horizontal="center" vertical="top" wrapText="1"/>
    </xf>
    <xf numFmtId="3" fontId="1" fillId="34" borderId="11" xfId="0" applyNumberFormat="1" applyFont="1" applyFill="1" applyBorder="1" applyAlignment="1">
      <alignment horizontal="right" vertical="top"/>
    </xf>
    <xf numFmtId="0" fontId="1" fillId="34" borderId="11" xfId="0" applyFont="1" applyFill="1" applyBorder="1" applyAlignment="1">
      <alignment horizontal="left" vertical="top" wrapText="1"/>
    </xf>
    <xf numFmtId="0" fontId="1" fillId="34" borderId="11" xfId="0" applyFont="1" applyFill="1" applyBorder="1" applyAlignment="1">
      <alignment horizontal="center" vertical="top" wrapText="1"/>
    </xf>
    <xf numFmtId="14" fontId="1" fillId="34" borderId="11" xfId="0" applyNumberFormat="1" applyFont="1" applyFill="1" applyBorder="1" applyAlignment="1">
      <alignment horizontal="center" vertical="top" wrapText="1"/>
    </xf>
    <xf numFmtId="0" fontId="1" fillId="34" borderId="11" xfId="0" applyNumberFormat="1" applyFont="1" applyFill="1" applyBorder="1" applyAlignment="1">
      <alignment horizontal="center" vertical="top" wrapText="1"/>
    </xf>
    <xf numFmtId="0" fontId="2" fillId="34" borderId="11" xfId="0" applyFont="1" applyFill="1" applyBorder="1" applyAlignment="1">
      <alignment horizontal="center" vertical="top"/>
    </xf>
    <xf numFmtId="0" fontId="1" fillId="34" borderId="12" xfId="0" applyFont="1" applyFill="1" applyBorder="1" applyAlignment="1">
      <alignment horizontal="center" vertical="top" wrapText="1"/>
    </xf>
    <xf numFmtId="0" fontId="0" fillId="34" borderId="0" xfId="0" applyFill="1" applyAlignment="1">
      <alignment/>
    </xf>
    <xf numFmtId="0" fontId="0" fillId="33" borderId="0" xfId="0" applyFill="1" applyAlignment="1">
      <alignment/>
    </xf>
    <xf numFmtId="0" fontId="0" fillId="0" borderId="0" xfId="0" applyFill="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0E0E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7"/>
  <sheetViews>
    <sheetView tabSelected="1" zoomScale="115" zoomScaleNormal="115" zoomScalePageLayoutView="0" workbookViewId="0" topLeftCell="B39">
      <selection activeCell="J46" sqref="J46"/>
    </sheetView>
  </sheetViews>
  <sheetFormatPr defaultColWidth="8.8515625" defaultRowHeight="12.75"/>
  <cols>
    <col min="1" max="1" width="4.28125" style="0" hidden="1" customWidth="1"/>
    <col min="2" max="2" width="40.421875" style="0" customWidth="1"/>
    <col min="3" max="3" width="11.57421875" style="0" customWidth="1"/>
    <col min="4" max="4" width="14.00390625" style="0" customWidth="1"/>
    <col min="5" max="6" width="4.28125" style="0" customWidth="1"/>
    <col min="7" max="7" width="28.28125" style="0" customWidth="1"/>
    <col min="8" max="8" width="40.421875" style="0" customWidth="1"/>
    <col min="9" max="9" width="26.00390625" style="0" customWidth="1"/>
    <col min="10" max="11" width="11.57421875" style="0" customWidth="1"/>
    <col min="12" max="12" width="14.421875" style="0" customWidth="1"/>
    <col min="13" max="13" width="10.140625" style="0" customWidth="1"/>
    <col min="14" max="17" width="14.421875" style="0" customWidth="1"/>
  </cols>
  <sheetData>
    <row r="1" spans="1:17" ht="12.75">
      <c r="A1" s="3" t="s">
        <v>0</v>
      </c>
      <c r="B1" s="1" t="s">
        <v>1</v>
      </c>
      <c r="C1" s="2" t="s">
        <v>2</v>
      </c>
      <c r="D1" s="2" t="s">
        <v>3</v>
      </c>
      <c r="E1" s="2" t="s">
        <v>4</v>
      </c>
      <c r="F1" s="2" t="s">
        <v>5</v>
      </c>
      <c r="G1" s="1" t="s">
        <v>6</v>
      </c>
      <c r="H1" s="1" t="s">
        <v>7</v>
      </c>
      <c r="I1" s="1" t="s">
        <v>8</v>
      </c>
      <c r="J1" s="2" t="s">
        <v>9</v>
      </c>
      <c r="K1" s="2" t="s">
        <v>10</v>
      </c>
      <c r="L1" s="2" t="s">
        <v>11</v>
      </c>
      <c r="M1" s="2" t="s">
        <v>12</v>
      </c>
      <c r="N1" s="2" t="s">
        <v>13</v>
      </c>
      <c r="O1" s="2" t="s">
        <v>14</v>
      </c>
      <c r="P1" s="2" t="s">
        <v>15</v>
      </c>
      <c r="Q1" s="2" t="s">
        <v>16</v>
      </c>
    </row>
    <row r="2" spans="1:17" ht="12.75">
      <c r="A2" s="6">
        <v>0</v>
      </c>
      <c r="B2" s="4" t="s">
        <v>17</v>
      </c>
      <c r="C2" s="37">
        <v>44531</v>
      </c>
      <c r="D2" s="34">
        <f aca="true" t="shared" si="0" ref="D2:D7">_XLL.ARBEITSTAG(C2,F2)</f>
        <v>44545</v>
      </c>
      <c r="E2" s="5"/>
      <c r="F2" s="5">
        <v>10</v>
      </c>
      <c r="G2" s="4" t="s">
        <v>73</v>
      </c>
      <c r="H2" s="4"/>
      <c r="I2" s="4"/>
      <c r="J2" s="7"/>
      <c r="K2" s="5"/>
      <c r="L2" s="7"/>
      <c r="M2" s="7" t="s">
        <v>18</v>
      </c>
      <c r="N2" s="7"/>
      <c r="O2" s="7"/>
      <c r="P2" s="5"/>
      <c r="Q2" s="8"/>
    </row>
    <row r="3" spans="1:17" ht="25.5">
      <c r="A3" s="11">
        <v>1</v>
      </c>
      <c r="B3" s="12" t="s">
        <v>19</v>
      </c>
      <c r="C3" s="38">
        <f>_XLL.ARBEITSTAG(D2,1)</f>
        <v>44546</v>
      </c>
      <c r="D3" s="35">
        <f t="shared" si="0"/>
        <v>44550</v>
      </c>
      <c r="E3" s="14"/>
      <c r="F3" s="14">
        <v>2</v>
      </c>
      <c r="G3" s="12" t="s">
        <v>73</v>
      </c>
      <c r="H3" s="12"/>
      <c r="I3" s="12" t="s">
        <v>17</v>
      </c>
      <c r="J3" s="15"/>
      <c r="K3" s="14"/>
      <c r="L3" s="15"/>
      <c r="M3" s="15" t="s">
        <v>18</v>
      </c>
      <c r="N3" s="15"/>
      <c r="O3" s="15"/>
      <c r="P3" s="14"/>
      <c r="Q3" s="16"/>
    </row>
    <row r="4" spans="1:17" ht="25.5">
      <c r="A4" s="6">
        <v>2</v>
      </c>
      <c r="B4" s="4" t="s">
        <v>22</v>
      </c>
      <c r="C4" s="39">
        <f>_XLL.ARBEITSTAG(D3,1)</f>
        <v>44551</v>
      </c>
      <c r="D4" s="36">
        <f t="shared" si="0"/>
        <v>44579</v>
      </c>
      <c r="E4" s="5"/>
      <c r="F4" s="5">
        <v>20</v>
      </c>
      <c r="G4" s="4" t="s">
        <v>21</v>
      </c>
      <c r="H4" s="4" t="s">
        <v>53</v>
      </c>
      <c r="I4" s="4"/>
      <c r="J4" s="7"/>
      <c r="K4" s="5"/>
      <c r="L4" s="7"/>
      <c r="M4" s="7" t="s">
        <v>18</v>
      </c>
      <c r="N4" s="7"/>
      <c r="O4" s="7"/>
      <c r="P4" s="5"/>
      <c r="Q4" s="8"/>
    </row>
    <row r="5" spans="1:17" ht="63.75">
      <c r="A5" s="11">
        <v>3</v>
      </c>
      <c r="B5" s="12" t="s">
        <v>23</v>
      </c>
      <c r="C5" s="38">
        <f>_XLL.ARBEITSTAG(D4,1)</f>
        <v>44580</v>
      </c>
      <c r="D5" s="35">
        <f t="shared" si="0"/>
        <v>44594</v>
      </c>
      <c r="E5" s="14"/>
      <c r="F5" s="14">
        <v>10</v>
      </c>
      <c r="G5" s="12" t="s">
        <v>73</v>
      </c>
      <c r="H5" s="12" t="s">
        <v>77</v>
      </c>
      <c r="I5" s="12"/>
      <c r="J5" s="15"/>
      <c r="K5" s="14" t="s">
        <v>20</v>
      </c>
      <c r="L5" s="15"/>
      <c r="M5" s="15" t="s">
        <v>18</v>
      </c>
      <c r="N5" s="15"/>
      <c r="O5" s="15"/>
      <c r="P5" s="14"/>
      <c r="Q5" s="16"/>
    </row>
    <row r="6" spans="1:17" ht="38.25">
      <c r="A6" s="6">
        <v>4</v>
      </c>
      <c r="B6" s="4" t="s">
        <v>24</v>
      </c>
      <c r="C6" s="39">
        <f>_XLL.ARBEITSTAG(D5,1)</f>
        <v>44595</v>
      </c>
      <c r="D6" s="36">
        <f t="shared" si="0"/>
        <v>44602</v>
      </c>
      <c r="E6" s="5"/>
      <c r="F6" s="5">
        <v>5</v>
      </c>
      <c r="G6" s="4" t="s">
        <v>73</v>
      </c>
      <c r="H6" s="4" t="s">
        <v>96</v>
      </c>
      <c r="I6" s="4"/>
      <c r="J6" s="7"/>
      <c r="K6" s="5"/>
      <c r="L6" s="7"/>
      <c r="M6" s="7" t="s">
        <v>18</v>
      </c>
      <c r="N6" s="7"/>
      <c r="O6" s="7"/>
      <c r="P6" s="5"/>
      <c r="Q6" s="8"/>
    </row>
    <row r="7" spans="1:17" ht="12.75">
      <c r="A7" s="11">
        <v>5</v>
      </c>
      <c r="B7" s="12" t="s">
        <v>25</v>
      </c>
      <c r="C7" s="38">
        <f>_XLL.ARBEITSTAG(D4,1)</f>
        <v>44580</v>
      </c>
      <c r="D7" s="35">
        <f t="shared" si="0"/>
        <v>44594</v>
      </c>
      <c r="E7" s="14"/>
      <c r="F7" s="14">
        <v>10</v>
      </c>
      <c r="G7" s="12" t="s">
        <v>74</v>
      </c>
      <c r="H7" s="12"/>
      <c r="I7" s="12" t="s">
        <v>22</v>
      </c>
      <c r="J7" s="15"/>
      <c r="K7" s="14"/>
      <c r="L7" s="15"/>
      <c r="M7" s="15" t="s">
        <v>18</v>
      </c>
      <c r="N7" s="15"/>
      <c r="O7" s="15"/>
      <c r="P7" s="14"/>
      <c r="Q7" s="16"/>
    </row>
    <row r="8" spans="1:17" s="47" customFormat="1" ht="76.5">
      <c r="A8" s="40">
        <v>6</v>
      </c>
      <c r="B8" s="41" t="s">
        <v>26</v>
      </c>
      <c r="C8" s="42"/>
      <c r="D8" s="43">
        <f>_XLL.ARBEITSTAG(D7,F8)</f>
        <v>44595</v>
      </c>
      <c r="E8" s="42"/>
      <c r="F8" s="44">
        <v>1</v>
      </c>
      <c r="G8" s="41" t="s">
        <v>74</v>
      </c>
      <c r="H8" s="41" t="s">
        <v>97</v>
      </c>
      <c r="I8" s="41" t="s">
        <v>25</v>
      </c>
      <c r="J8" s="45" t="s">
        <v>18</v>
      </c>
      <c r="K8" s="42"/>
      <c r="L8" s="45"/>
      <c r="M8" s="45" t="s">
        <v>18</v>
      </c>
      <c r="N8" s="45"/>
      <c r="O8" s="45"/>
      <c r="P8" s="42"/>
      <c r="Q8" s="46"/>
    </row>
    <row r="9" spans="1:17" ht="25.5">
      <c r="A9" s="11">
        <v>7</v>
      </c>
      <c r="B9" s="12" t="s">
        <v>27</v>
      </c>
      <c r="C9" s="13">
        <f>_XLL.ARBEITSTAG(D8,1)</f>
        <v>44596</v>
      </c>
      <c r="D9" s="13">
        <f>_XLL.ARBEITSTAG(C9,F9)</f>
        <v>44652</v>
      </c>
      <c r="E9" s="14"/>
      <c r="F9" s="14">
        <v>40</v>
      </c>
      <c r="G9" s="12" t="s">
        <v>74</v>
      </c>
      <c r="H9" s="12" t="s">
        <v>28</v>
      </c>
      <c r="I9" s="12"/>
      <c r="J9" s="15"/>
      <c r="K9" s="14"/>
      <c r="L9" s="15"/>
      <c r="M9" s="15" t="s">
        <v>18</v>
      </c>
      <c r="N9" s="15"/>
      <c r="O9" s="15"/>
      <c r="P9" s="14"/>
      <c r="Q9" s="16"/>
    </row>
    <row r="10" spans="1:17" ht="25.5">
      <c r="A10" s="6">
        <v>8</v>
      </c>
      <c r="B10" s="4" t="s">
        <v>29</v>
      </c>
      <c r="C10" s="21">
        <f aca="true" t="shared" si="1" ref="C10:C18">_XLL.ARBEITSTAG(D9,1)</f>
        <v>44655</v>
      </c>
      <c r="D10" s="21">
        <f aca="true" t="shared" si="2" ref="D10:D18">_XLL.ARBEITSTAG(C10,F10)</f>
        <v>44657</v>
      </c>
      <c r="E10" s="5"/>
      <c r="F10" s="27">
        <v>2</v>
      </c>
      <c r="G10" s="4" t="s">
        <v>74</v>
      </c>
      <c r="H10" s="4"/>
      <c r="I10" s="4"/>
      <c r="J10" s="7"/>
      <c r="K10" s="5"/>
      <c r="L10" s="7"/>
      <c r="M10" s="7" t="s">
        <v>18</v>
      </c>
      <c r="N10" s="7"/>
      <c r="O10" s="7"/>
      <c r="P10" s="5"/>
      <c r="Q10" s="8"/>
    </row>
    <row r="11" spans="1:17" ht="38.25">
      <c r="A11" s="11">
        <v>9</v>
      </c>
      <c r="B11" s="12" t="s">
        <v>68</v>
      </c>
      <c r="C11" s="13">
        <f t="shared" si="1"/>
        <v>44658</v>
      </c>
      <c r="D11" s="13">
        <f t="shared" si="2"/>
        <v>44707</v>
      </c>
      <c r="E11" s="14"/>
      <c r="F11" s="28">
        <v>35</v>
      </c>
      <c r="G11" s="12" t="s">
        <v>74</v>
      </c>
      <c r="H11" s="12" t="s">
        <v>65</v>
      </c>
      <c r="I11" s="12" t="s">
        <v>26</v>
      </c>
      <c r="J11" s="15"/>
      <c r="K11" s="14"/>
      <c r="L11" s="15"/>
      <c r="M11" s="15" t="s">
        <v>18</v>
      </c>
      <c r="N11" s="15"/>
      <c r="O11" s="15"/>
      <c r="P11" s="14"/>
      <c r="Q11" s="16"/>
    </row>
    <row r="12" spans="1:17" ht="38.25">
      <c r="A12" s="17">
        <v>10</v>
      </c>
      <c r="B12" s="10" t="s">
        <v>31</v>
      </c>
      <c r="C12" s="21">
        <f t="shared" si="1"/>
        <v>44708</v>
      </c>
      <c r="D12" s="21">
        <f t="shared" si="2"/>
        <v>44711</v>
      </c>
      <c r="E12" s="18"/>
      <c r="F12" s="29">
        <v>1</v>
      </c>
      <c r="G12" s="10" t="s">
        <v>74</v>
      </c>
      <c r="H12" s="10" t="s">
        <v>69</v>
      </c>
      <c r="I12" s="10"/>
      <c r="J12" s="19"/>
      <c r="K12" s="18"/>
      <c r="L12" s="19"/>
      <c r="M12" s="19" t="s">
        <v>18</v>
      </c>
      <c r="N12" s="19"/>
      <c r="O12" s="19"/>
      <c r="P12" s="18"/>
      <c r="Q12" s="20"/>
    </row>
    <row r="13" spans="1:17" ht="25.5">
      <c r="A13" s="11">
        <v>11</v>
      </c>
      <c r="B13" s="12" t="s">
        <v>70</v>
      </c>
      <c r="C13" s="13">
        <f t="shared" si="1"/>
        <v>44712</v>
      </c>
      <c r="D13" s="13">
        <f t="shared" si="2"/>
        <v>44719</v>
      </c>
      <c r="E13" s="14"/>
      <c r="F13" s="28">
        <v>5</v>
      </c>
      <c r="G13" s="12" t="s">
        <v>32</v>
      </c>
      <c r="H13" s="12"/>
      <c r="I13" s="12"/>
      <c r="J13" s="15"/>
      <c r="K13" s="14"/>
      <c r="L13" s="15"/>
      <c r="M13" s="15" t="s">
        <v>18</v>
      </c>
      <c r="N13" s="15"/>
      <c r="O13" s="15"/>
      <c r="P13" s="14"/>
      <c r="Q13" s="16"/>
    </row>
    <row r="14" spans="1:17" ht="12.75">
      <c r="A14" s="17">
        <v>12</v>
      </c>
      <c r="B14" s="10" t="s">
        <v>54</v>
      </c>
      <c r="C14" s="21">
        <f t="shared" si="1"/>
        <v>44720</v>
      </c>
      <c r="D14" s="21">
        <f t="shared" si="2"/>
        <v>44725</v>
      </c>
      <c r="E14" s="18"/>
      <c r="F14" s="29">
        <v>3</v>
      </c>
      <c r="G14" s="10" t="s">
        <v>74</v>
      </c>
      <c r="H14" s="10"/>
      <c r="I14" s="10"/>
      <c r="J14" s="19"/>
      <c r="K14" s="18"/>
      <c r="L14" s="19"/>
      <c r="M14" s="19" t="s">
        <v>18</v>
      </c>
      <c r="N14" s="19"/>
      <c r="O14" s="19"/>
      <c r="P14" s="18"/>
      <c r="Q14" s="20"/>
    </row>
    <row r="15" spans="1:17" ht="12.75">
      <c r="A15" s="11">
        <v>13</v>
      </c>
      <c r="B15" s="12" t="s">
        <v>55</v>
      </c>
      <c r="C15" s="13">
        <f>_XLL.ARBEITSTAG(D13,1)</f>
        <v>44720</v>
      </c>
      <c r="D15" s="13">
        <f t="shared" si="2"/>
        <v>44734</v>
      </c>
      <c r="E15" s="14"/>
      <c r="F15" s="28">
        <v>10</v>
      </c>
      <c r="G15" s="12" t="s">
        <v>33</v>
      </c>
      <c r="H15" s="12"/>
      <c r="I15" s="12"/>
      <c r="J15" s="15"/>
      <c r="K15" s="14"/>
      <c r="L15" s="15"/>
      <c r="M15" s="15" t="s">
        <v>18</v>
      </c>
      <c r="N15" s="15"/>
      <c r="O15" s="15"/>
      <c r="P15" s="14"/>
      <c r="Q15" s="16"/>
    </row>
    <row r="16" spans="1:17" ht="25.5">
      <c r="A16" s="17">
        <v>14</v>
      </c>
      <c r="B16" s="10" t="s">
        <v>71</v>
      </c>
      <c r="C16" s="21">
        <f>_XLL.ARBEITSTAG(D14,1)</f>
        <v>44726</v>
      </c>
      <c r="D16" s="21">
        <f t="shared" si="2"/>
        <v>44728</v>
      </c>
      <c r="E16" s="18"/>
      <c r="F16" s="29">
        <v>2</v>
      </c>
      <c r="G16" s="10" t="s">
        <v>74</v>
      </c>
      <c r="H16" s="10"/>
      <c r="I16" s="10"/>
      <c r="J16" s="19"/>
      <c r="K16" s="18"/>
      <c r="L16" s="19"/>
      <c r="M16" s="19" t="s">
        <v>18</v>
      </c>
      <c r="N16" s="19"/>
      <c r="O16" s="19"/>
      <c r="P16" s="18"/>
      <c r="Q16" s="20"/>
    </row>
    <row r="17" spans="1:17" ht="25.5">
      <c r="A17" s="11">
        <v>15</v>
      </c>
      <c r="B17" s="12" t="s">
        <v>72</v>
      </c>
      <c r="C17" s="13">
        <f t="shared" si="1"/>
        <v>44729</v>
      </c>
      <c r="D17" s="13">
        <f t="shared" si="2"/>
        <v>44736</v>
      </c>
      <c r="E17" s="14"/>
      <c r="F17" s="28">
        <v>5</v>
      </c>
      <c r="G17" s="12" t="s">
        <v>73</v>
      </c>
      <c r="H17" s="12"/>
      <c r="I17" s="12" t="s">
        <v>71</v>
      </c>
      <c r="J17" s="15"/>
      <c r="K17" s="14"/>
      <c r="L17" s="15"/>
      <c r="M17" s="15" t="s">
        <v>18</v>
      </c>
      <c r="N17" s="15"/>
      <c r="O17" s="15"/>
      <c r="P17" s="14"/>
      <c r="Q17" s="16"/>
    </row>
    <row r="18" spans="1:17" ht="12.75">
      <c r="A18" s="17">
        <v>16</v>
      </c>
      <c r="B18" s="10" t="s">
        <v>34</v>
      </c>
      <c r="C18" s="21">
        <f t="shared" si="1"/>
        <v>44739</v>
      </c>
      <c r="D18" s="21">
        <f t="shared" si="2"/>
        <v>44740</v>
      </c>
      <c r="E18" s="18"/>
      <c r="F18" s="29">
        <v>1</v>
      </c>
      <c r="G18" s="10" t="s">
        <v>74</v>
      </c>
      <c r="H18" s="10"/>
      <c r="I18" s="10"/>
      <c r="J18" s="19"/>
      <c r="K18" s="18"/>
      <c r="L18" s="19"/>
      <c r="M18" s="19" t="s">
        <v>18</v>
      </c>
      <c r="N18" s="19"/>
      <c r="O18" s="19"/>
      <c r="P18" s="18"/>
      <c r="Q18" s="20"/>
    </row>
    <row r="19" spans="1:17" s="48" customFormat="1" ht="12.75">
      <c r="A19" s="11">
        <v>17</v>
      </c>
      <c r="B19" s="12" t="s">
        <v>35</v>
      </c>
      <c r="C19" s="13"/>
      <c r="D19" s="13">
        <f>_XLL.ARBEITSTAG(D18,F19)</f>
        <v>44741</v>
      </c>
      <c r="E19" s="14"/>
      <c r="F19" s="28">
        <v>1</v>
      </c>
      <c r="G19" s="12" t="s">
        <v>74</v>
      </c>
      <c r="H19" s="12"/>
      <c r="I19" s="12"/>
      <c r="J19" s="15" t="s">
        <v>18</v>
      </c>
      <c r="K19" s="14"/>
      <c r="L19" s="15"/>
      <c r="M19" s="15" t="s">
        <v>18</v>
      </c>
      <c r="N19" s="15"/>
      <c r="O19" s="15" t="s">
        <v>18</v>
      </c>
      <c r="P19" s="14"/>
      <c r="Q19" s="16"/>
    </row>
    <row r="20" spans="1:17" ht="38.25">
      <c r="A20" s="17">
        <v>18</v>
      </c>
      <c r="B20" s="10" t="s">
        <v>36</v>
      </c>
      <c r="C20" s="21">
        <f>_XLL.ARBEITSTAG(D19,1)</f>
        <v>44742</v>
      </c>
      <c r="D20" s="21">
        <f>C20+E20</f>
        <v>44767</v>
      </c>
      <c r="E20" s="18">
        <v>25</v>
      </c>
      <c r="F20" s="18"/>
      <c r="G20" s="10"/>
      <c r="H20" s="10" t="s">
        <v>99</v>
      </c>
      <c r="I20" s="10" t="s">
        <v>35</v>
      </c>
      <c r="J20" s="19"/>
      <c r="K20" s="18"/>
      <c r="L20" s="19"/>
      <c r="M20" s="19" t="s">
        <v>18</v>
      </c>
      <c r="N20" s="19"/>
      <c r="O20" s="19" t="s">
        <v>18</v>
      </c>
      <c r="P20" s="18"/>
      <c r="Q20" s="20"/>
    </row>
    <row r="21" spans="1:17" ht="12.75">
      <c r="A21" s="11">
        <v>19</v>
      </c>
      <c r="B21" s="12" t="s">
        <v>37</v>
      </c>
      <c r="C21" s="13">
        <f>_XLL.ARBEITSTAG(D19,1)</f>
        <v>44742</v>
      </c>
      <c r="D21" s="13">
        <f>C21+E21</f>
        <v>44782</v>
      </c>
      <c r="E21" s="28">
        <v>40</v>
      </c>
      <c r="F21" s="14"/>
      <c r="G21" s="12" t="s">
        <v>38</v>
      </c>
      <c r="H21" s="12" t="s">
        <v>56</v>
      </c>
      <c r="I21" s="12" t="s">
        <v>35</v>
      </c>
      <c r="J21" s="15"/>
      <c r="K21" s="14"/>
      <c r="L21" s="15"/>
      <c r="M21" s="15"/>
      <c r="N21" s="15" t="s">
        <v>18</v>
      </c>
      <c r="O21" s="15"/>
      <c r="P21" s="14"/>
      <c r="Q21" s="16"/>
    </row>
    <row r="22" spans="1:17" ht="25.5">
      <c r="A22" s="17">
        <v>20</v>
      </c>
      <c r="B22" s="10" t="s">
        <v>39</v>
      </c>
      <c r="C22" s="21">
        <f>_XLL.ARBEITSTAG(D19,1)</f>
        <v>44742</v>
      </c>
      <c r="D22" s="21">
        <f>C22+E22</f>
        <v>44752</v>
      </c>
      <c r="E22" s="29">
        <v>10</v>
      </c>
      <c r="F22" s="18"/>
      <c r="G22" s="10" t="s">
        <v>98</v>
      </c>
      <c r="H22" s="10" t="s">
        <v>57</v>
      </c>
      <c r="I22" s="10"/>
      <c r="J22" s="19"/>
      <c r="K22" s="18"/>
      <c r="L22" s="19"/>
      <c r="M22" s="19"/>
      <c r="N22" s="19"/>
      <c r="O22" s="19" t="s">
        <v>18</v>
      </c>
      <c r="P22" s="18"/>
      <c r="Q22" s="20"/>
    </row>
    <row r="23" spans="1:17" ht="25.5">
      <c r="A23" s="11">
        <v>21</v>
      </c>
      <c r="B23" s="12" t="s">
        <v>40</v>
      </c>
      <c r="C23" s="13">
        <f>_XLL.ARBEITSTAG(D22,1)</f>
        <v>44753</v>
      </c>
      <c r="D23" s="13">
        <f>_XLL.ARBEITSTAG(C23,F23)</f>
        <v>44760</v>
      </c>
      <c r="E23" s="14"/>
      <c r="F23" s="28">
        <v>5</v>
      </c>
      <c r="G23" s="12" t="s">
        <v>30</v>
      </c>
      <c r="H23" s="12" t="s">
        <v>66</v>
      </c>
      <c r="I23" s="12" t="s">
        <v>95</v>
      </c>
      <c r="J23" s="15"/>
      <c r="K23" s="14"/>
      <c r="L23" s="15"/>
      <c r="M23" s="15" t="s">
        <v>18</v>
      </c>
      <c r="N23" s="15"/>
      <c r="O23" s="15"/>
      <c r="P23" s="14"/>
      <c r="Q23" s="16"/>
    </row>
    <row r="24" spans="1:17" ht="12.75">
      <c r="A24" s="17">
        <v>22</v>
      </c>
      <c r="B24" s="10" t="s">
        <v>52</v>
      </c>
      <c r="C24" s="21">
        <f>_XLL.ARBEITSTAG(D23,1)</f>
        <v>44761</v>
      </c>
      <c r="D24" s="21">
        <f>_XLL.ARBEITSTAG(C24,F24)</f>
        <v>44762</v>
      </c>
      <c r="E24" s="18"/>
      <c r="F24" s="29">
        <v>1</v>
      </c>
      <c r="G24" s="10" t="s">
        <v>74</v>
      </c>
      <c r="H24" s="10"/>
      <c r="I24" s="10"/>
      <c r="J24" s="19"/>
      <c r="K24" s="18"/>
      <c r="L24" s="19"/>
      <c r="M24" s="19" t="s">
        <v>18</v>
      </c>
      <c r="N24" s="19"/>
      <c r="O24" s="19"/>
      <c r="P24" s="18"/>
      <c r="Q24" s="20"/>
    </row>
    <row r="25" spans="1:17" ht="25.5">
      <c r="A25" s="11">
        <v>23</v>
      </c>
      <c r="B25" s="12" t="s">
        <v>41</v>
      </c>
      <c r="C25" s="13">
        <f>_XLL.ARBEITSTAG(D21,1)</f>
        <v>44783</v>
      </c>
      <c r="D25" s="13">
        <f>_XLL.ARBEITSTAG(C25,F25)</f>
        <v>44790</v>
      </c>
      <c r="E25" s="14"/>
      <c r="F25" s="28">
        <v>5</v>
      </c>
      <c r="G25" s="12" t="s">
        <v>74</v>
      </c>
      <c r="H25" s="12" t="s">
        <v>58</v>
      </c>
      <c r="I25" s="12" t="s">
        <v>37</v>
      </c>
      <c r="J25" s="15"/>
      <c r="K25" s="14"/>
      <c r="L25" s="15"/>
      <c r="M25" s="15" t="s">
        <v>18</v>
      </c>
      <c r="N25" s="15"/>
      <c r="O25" s="15"/>
      <c r="P25" s="14"/>
      <c r="Q25" s="16"/>
    </row>
    <row r="26" spans="1:17" s="49" customFormat="1" ht="38.25">
      <c r="A26" s="17">
        <v>24</v>
      </c>
      <c r="B26" s="10" t="s">
        <v>61</v>
      </c>
      <c r="C26" s="21"/>
      <c r="D26" s="21">
        <f>_XLL.ARBEITSTAG(D25,F26)</f>
        <v>44791</v>
      </c>
      <c r="E26" s="18"/>
      <c r="F26" s="29">
        <v>1</v>
      </c>
      <c r="G26" s="10" t="s">
        <v>74</v>
      </c>
      <c r="H26" s="10" t="s">
        <v>100</v>
      </c>
      <c r="I26" s="10"/>
      <c r="J26" s="19" t="s">
        <v>18</v>
      </c>
      <c r="K26" s="18"/>
      <c r="L26" s="19"/>
      <c r="M26" s="19" t="s">
        <v>18</v>
      </c>
      <c r="N26" s="19"/>
      <c r="O26" s="19"/>
      <c r="P26" s="18"/>
      <c r="Q26" s="20"/>
    </row>
    <row r="27" spans="1:17" ht="38.25">
      <c r="A27" s="11">
        <v>25</v>
      </c>
      <c r="B27" s="12" t="s">
        <v>60</v>
      </c>
      <c r="C27" s="13">
        <f>_XLL.ARBEITSTAG(D26,1)</f>
        <v>44792</v>
      </c>
      <c r="D27" s="13">
        <f>_XLL.ARBEITSTAG(C27,F27)</f>
        <v>44806</v>
      </c>
      <c r="E27" s="14"/>
      <c r="F27" s="14">
        <v>10</v>
      </c>
      <c r="G27" s="12" t="s">
        <v>30</v>
      </c>
      <c r="H27" s="12"/>
      <c r="I27" s="12" t="s">
        <v>59</v>
      </c>
      <c r="J27" s="15"/>
      <c r="K27" s="14"/>
      <c r="L27" s="15"/>
      <c r="M27" s="15" t="s">
        <v>18</v>
      </c>
      <c r="N27" s="15"/>
      <c r="O27" s="15"/>
      <c r="P27" s="14"/>
      <c r="Q27" s="16"/>
    </row>
    <row r="28" spans="1:17" ht="25.5">
      <c r="A28" s="17">
        <v>26</v>
      </c>
      <c r="B28" s="10" t="s">
        <v>42</v>
      </c>
      <c r="C28" s="21">
        <f aca="true" t="shared" si="3" ref="C28:C40">_XLL.ARBEITSTAG(D27,1)</f>
        <v>44809</v>
      </c>
      <c r="D28" s="21">
        <f aca="true" t="shared" si="4" ref="D28:D40">_XLL.ARBEITSTAG(C28,F28)</f>
        <v>44823</v>
      </c>
      <c r="E28" s="18"/>
      <c r="F28" s="29">
        <v>10</v>
      </c>
      <c r="G28" s="10" t="s">
        <v>75</v>
      </c>
      <c r="H28" s="10" t="s">
        <v>43</v>
      </c>
      <c r="I28" s="10"/>
      <c r="J28" s="19"/>
      <c r="K28" s="18"/>
      <c r="L28" s="19"/>
      <c r="M28" s="19" t="s">
        <v>18</v>
      </c>
      <c r="N28" s="19"/>
      <c r="O28" s="19"/>
      <c r="P28" s="18"/>
      <c r="Q28" s="20"/>
    </row>
    <row r="29" spans="1:17" ht="38.25">
      <c r="A29" s="11">
        <v>27</v>
      </c>
      <c r="B29" s="12" t="s">
        <v>79</v>
      </c>
      <c r="C29" s="13">
        <f t="shared" si="3"/>
        <v>44824</v>
      </c>
      <c r="D29" s="13">
        <f t="shared" si="4"/>
        <v>44845</v>
      </c>
      <c r="E29" s="14"/>
      <c r="F29" s="28">
        <v>15</v>
      </c>
      <c r="G29" s="12" t="s">
        <v>30</v>
      </c>
      <c r="H29" s="12"/>
      <c r="I29" s="12" t="s">
        <v>62</v>
      </c>
      <c r="J29" s="15"/>
      <c r="K29" s="14"/>
      <c r="L29" s="15"/>
      <c r="M29" s="15" t="s">
        <v>18</v>
      </c>
      <c r="N29" s="15"/>
      <c r="O29" s="15"/>
      <c r="P29" s="14"/>
      <c r="Q29" s="16"/>
    </row>
    <row r="30" spans="1:17" ht="25.5">
      <c r="A30" s="17">
        <v>28</v>
      </c>
      <c r="B30" s="10" t="s">
        <v>44</v>
      </c>
      <c r="C30" s="21">
        <f t="shared" si="3"/>
        <v>44846</v>
      </c>
      <c r="D30" s="21">
        <f t="shared" si="4"/>
        <v>44847</v>
      </c>
      <c r="E30" s="18"/>
      <c r="F30" s="29">
        <v>1</v>
      </c>
      <c r="G30" s="10" t="s">
        <v>30</v>
      </c>
      <c r="H30" s="10" t="s">
        <v>67</v>
      </c>
      <c r="I30" s="10"/>
      <c r="J30" s="19"/>
      <c r="K30" s="18"/>
      <c r="L30" s="19"/>
      <c r="M30" s="19" t="s">
        <v>18</v>
      </c>
      <c r="N30" s="19"/>
      <c r="O30" s="19"/>
      <c r="P30" s="18"/>
      <c r="Q30" s="20"/>
    </row>
    <row r="31" spans="1:17" ht="25.5">
      <c r="A31" s="11">
        <v>29</v>
      </c>
      <c r="B31" s="12" t="s">
        <v>80</v>
      </c>
      <c r="C31" s="13">
        <f t="shared" si="3"/>
        <v>44848</v>
      </c>
      <c r="D31" s="13">
        <f t="shared" si="4"/>
        <v>44852</v>
      </c>
      <c r="E31" s="14"/>
      <c r="F31" s="28">
        <v>2</v>
      </c>
      <c r="G31" s="12" t="s">
        <v>74</v>
      </c>
      <c r="H31" s="12"/>
      <c r="I31" s="12"/>
      <c r="J31" s="15"/>
      <c r="K31" s="14"/>
      <c r="L31" s="15"/>
      <c r="M31" s="15" t="s">
        <v>18</v>
      </c>
      <c r="N31" s="15"/>
      <c r="O31" s="15"/>
      <c r="P31" s="14"/>
      <c r="Q31" s="16"/>
    </row>
    <row r="32" spans="1:17" ht="25.5">
      <c r="A32" s="17">
        <v>30</v>
      </c>
      <c r="B32" s="10" t="s">
        <v>81</v>
      </c>
      <c r="C32" s="21">
        <f t="shared" si="3"/>
        <v>44853</v>
      </c>
      <c r="D32" s="21">
        <f t="shared" si="4"/>
        <v>44860</v>
      </c>
      <c r="E32" s="18"/>
      <c r="F32" s="29">
        <v>5</v>
      </c>
      <c r="G32" s="10" t="s">
        <v>32</v>
      </c>
      <c r="H32" s="10"/>
      <c r="I32" s="10"/>
      <c r="J32" s="19"/>
      <c r="K32" s="18"/>
      <c r="L32" s="19"/>
      <c r="M32" s="19" t="s">
        <v>18</v>
      </c>
      <c r="N32" s="19"/>
      <c r="O32" s="19"/>
      <c r="P32" s="18"/>
      <c r="Q32" s="20"/>
    </row>
    <row r="33" spans="1:17" ht="25.5">
      <c r="A33" s="11">
        <v>31</v>
      </c>
      <c r="B33" s="12" t="s">
        <v>82</v>
      </c>
      <c r="C33" s="13">
        <f t="shared" si="3"/>
        <v>44861</v>
      </c>
      <c r="D33" s="13">
        <f t="shared" si="4"/>
        <v>44868</v>
      </c>
      <c r="E33" s="14"/>
      <c r="F33" s="28">
        <v>5</v>
      </c>
      <c r="G33" s="12" t="s">
        <v>73</v>
      </c>
      <c r="H33" s="12"/>
      <c r="I33" s="12"/>
      <c r="J33" s="15"/>
      <c r="K33" s="14"/>
      <c r="L33" s="15"/>
      <c r="M33" s="15" t="s">
        <v>18</v>
      </c>
      <c r="N33" s="15"/>
      <c r="O33" s="15"/>
      <c r="P33" s="14"/>
      <c r="Q33" s="16"/>
    </row>
    <row r="34" spans="1:17" ht="38.25">
      <c r="A34" s="17">
        <v>32</v>
      </c>
      <c r="B34" s="10" t="s">
        <v>45</v>
      </c>
      <c r="C34" s="21">
        <f t="shared" si="3"/>
        <v>44869</v>
      </c>
      <c r="D34" s="21">
        <f t="shared" si="4"/>
        <v>44872</v>
      </c>
      <c r="E34" s="18"/>
      <c r="F34" s="29">
        <v>1</v>
      </c>
      <c r="G34" s="10" t="s">
        <v>74</v>
      </c>
      <c r="H34" s="10"/>
      <c r="I34" s="10" t="s">
        <v>82</v>
      </c>
      <c r="J34" s="19"/>
      <c r="K34" s="18"/>
      <c r="L34" s="19"/>
      <c r="M34" s="19" t="s">
        <v>18</v>
      </c>
      <c r="N34" s="19"/>
      <c r="O34" s="19"/>
      <c r="P34" s="18"/>
      <c r="Q34" s="20"/>
    </row>
    <row r="35" spans="1:17" ht="12.75">
      <c r="A35" s="11">
        <v>33</v>
      </c>
      <c r="B35" s="12" t="s">
        <v>46</v>
      </c>
      <c r="C35" s="13">
        <f t="shared" si="3"/>
        <v>44873</v>
      </c>
      <c r="D35" s="13">
        <f t="shared" si="4"/>
        <v>44888</v>
      </c>
      <c r="E35" s="14"/>
      <c r="F35" s="28">
        <v>11</v>
      </c>
      <c r="G35" s="12" t="s">
        <v>38</v>
      </c>
      <c r="H35" s="12"/>
      <c r="I35" s="12"/>
      <c r="J35" s="15"/>
      <c r="K35" s="14"/>
      <c r="L35" s="15"/>
      <c r="M35" s="15" t="s">
        <v>18</v>
      </c>
      <c r="N35" s="15"/>
      <c r="O35" s="15"/>
      <c r="P35" s="14"/>
      <c r="Q35" s="16"/>
    </row>
    <row r="36" spans="1:17" ht="25.5">
      <c r="A36" s="17">
        <v>34</v>
      </c>
      <c r="B36" s="10" t="s">
        <v>47</v>
      </c>
      <c r="C36" s="21">
        <f t="shared" si="3"/>
        <v>44889</v>
      </c>
      <c r="D36" s="21">
        <f t="shared" si="4"/>
        <v>44896</v>
      </c>
      <c r="E36" s="18"/>
      <c r="F36" s="29">
        <v>5</v>
      </c>
      <c r="G36" s="10" t="s">
        <v>75</v>
      </c>
      <c r="H36" s="10" t="s">
        <v>63</v>
      </c>
      <c r="I36" s="10"/>
      <c r="J36" s="19"/>
      <c r="K36" s="18"/>
      <c r="L36" s="19"/>
      <c r="M36" s="19" t="s">
        <v>18</v>
      </c>
      <c r="N36" s="19"/>
      <c r="O36" s="19"/>
      <c r="P36" s="18"/>
      <c r="Q36" s="20"/>
    </row>
    <row r="37" spans="1:17" ht="12.75">
      <c r="A37" s="11">
        <v>35</v>
      </c>
      <c r="B37" s="12" t="s">
        <v>48</v>
      </c>
      <c r="C37" s="13">
        <f t="shared" si="3"/>
        <v>44897</v>
      </c>
      <c r="D37" s="13">
        <f t="shared" si="4"/>
        <v>44900</v>
      </c>
      <c r="E37" s="14"/>
      <c r="F37" s="28">
        <v>1</v>
      </c>
      <c r="G37" s="12" t="s">
        <v>64</v>
      </c>
      <c r="H37" s="12"/>
      <c r="I37" s="12"/>
      <c r="J37" s="15"/>
      <c r="K37" s="14"/>
      <c r="L37" s="15"/>
      <c r="M37" s="15" t="s">
        <v>18</v>
      </c>
      <c r="N37" s="15"/>
      <c r="O37" s="15"/>
      <c r="P37" s="14"/>
      <c r="Q37" s="16"/>
    </row>
    <row r="38" spans="1:17" ht="25.5">
      <c r="A38" s="17">
        <v>36</v>
      </c>
      <c r="B38" s="10" t="s">
        <v>83</v>
      </c>
      <c r="C38" s="21">
        <f t="shared" si="3"/>
        <v>44901</v>
      </c>
      <c r="D38" s="21">
        <f t="shared" si="4"/>
        <v>44903</v>
      </c>
      <c r="E38" s="18"/>
      <c r="F38" s="29">
        <v>2</v>
      </c>
      <c r="G38" s="10" t="s">
        <v>74</v>
      </c>
      <c r="H38" s="10"/>
      <c r="I38" s="10"/>
      <c r="J38" s="19"/>
      <c r="K38" s="18"/>
      <c r="L38" s="19"/>
      <c r="M38" s="19" t="s">
        <v>18</v>
      </c>
      <c r="N38" s="19"/>
      <c r="O38" s="19"/>
      <c r="P38" s="18"/>
      <c r="Q38" s="20"/>
    </row>
    <row r="39" spans="1:17" ht="12.75">
      <c r="A39" s="11">
        <v>37</v>
      </c>
      <c r="B39" s="12" t="s">
        <v>84</v>
      </c>
      <c r="C39" s="13">
        <f t="shared" si="3"/>
        <v>44904</v>
      </c>
      <c r="D39" s="13">
        <f t="shared" si="4"/>
        <v>44909</v>
      </c>
      <c r="E39" s="14"/>
      <c r="F39" s="14">
        <v>3</v>
      </c>
      <c r="G39" s="12" t="s">
        <v>32</v>
      </c>
      <c r="H39" s="12"/>
      <c r="I39" s="12"/>
      <c r="J39" s="15"/>
      <c r="K39" s="14"/>
      <c r="L39" s="15"/>
      <c r="M39" s="15" t="s">
        <v>18</v>
      </c>
      <c r="N39" s="15"/>
      <c r="O39" s="15"/>
      <c r="P39" s="14"/>
      <c r="Q39" s="16"/>
    </row>
    <row r="40" spans="1:17" ht="38.25">
      <c r="A40" s="17">
        <v>38</v>
      </c>
      <c r="B40" s="10" t="s">
        <v>85</v>
      </c>
      <c r="C40" s="21">
        <f t="shared" si="3"/>
        <v>44910</v>
      </c>
      <c r="D40" s="21">
        <f t="shared" si="4"/>
        <v>44917</v>
      </c>
      <c r="E40" s="18"/>
      <c r="F40" s="29">
        <v>5</v>
      </c>
      <c r="G40" s="10" t="s">
        <v>73</v>
      </c>
      <c r="H40" s="10" t="s">
        <v>86</v>
      </c>
      <c r="I40" s="10"/>
      <c r="J40" s="19"/>
      <c r="K40" s="18"/>
      <c r="L40" s="19"/>
      <c r="M40" s="19" t="s">
        <v>18</v>
      </c>
      <c r="N40" s="19"/>
      <c r="O40" s="19"/>
      <c r="P40" s="18"/>
      <c r="Q40" s="20"/>
    </row>
    <row r="41" spans="1:17" s="48" customFormat="1" ht="57.75" customHeight="1">
      <c r="A41" s="11">
        <v>40</v>
      </c>
      <c r="B41" s="12" t="s">
        <v>49</v>
      </c>
      <c r="C41" s="13">
        <f>_XLL.ARBEITSTAG(D40,1)</f>
        <v>44918</v>
      </c>
      <c r="D41" s="13">
        <f>_XLL.ARBEITSTAG(C41,F41)</f>
        <v>44922</v>
      </c>
      <c r="E41" s="14"/>
      <c r="F41" s="28">
        <v>2</v>
      </c>
      <c r="G41" s="12" t="s">
        <v>90</v>
      </c>
      <c r="H41" s="12" t="s">
        <v>87</v>
      </c>
      <c r="I41" s="12" t="s">
        <v>85</v>
      </c>
      <c r="J41" s="15"/>
      <c r="K41" s="14"/>
      <c r="L41" s="15"/>
      <c r="M41" s="15" t="s">
        <v>18</v>
      </c>
      <c r="N41" s="15"/>
      <c r="O41" s="15"/>
      <c r="P41" s="14"/>
      <c r="Q41" s="16"/>
    </row>
    <row r="42" spans="1:17" s="49" customFormat="1" ht="25.5">
      <c r="A42" s="17">
        <v>39</v>
      </c>
      <c r="B42" s="10" t="s">
        <v>89</v>
      </c>
      <c r="C42" s="21">
        <f>_XLL.ARBEITSTAG(D41,1)</f>
        <v>44923</v>
      </c>
      <c r="D42" s="21">
        <f>_XLL.ARBEITSTAG(C42,F42)</f>
        <v>44924</v>
      </c>
      <c r="E42" s="18"/>
      <c r="F42" s="29">
        <v>1</v>
      </c>
      <c r="G42" s="10" t="s">
        <v>74</v>
      </c>
      <c r="H42" s="10"/>
      <c r="I42" s="10"/>
      <c r="J42" s="19" t="s">
        <v>18</v>
      </c>
      <c r="K42" s="18"/>
      <c r="L42" s="19"/>
      <c r="M42" s="19" t="s">
        <v>18</v>
      </c>
      <c r="N42" s="19"/>
      <c r="O42" s="19"/>
      <c r="P42" s="18"/>
      <c r="Q42" s="20"/>
    </row>
    <row r="43" spans="1:17" s="48" customFormat="1" ht="140.25">
      <c r="A43" s="11">
        <v>42</v>
      </c>
      <c r="B43" s="12" t="s">
        <v>50</v>
      </c>
      <c r="C43" s="13">
        <f>D42+1</f>
        <v>44925</v>
      </c>
      <c r="D43" s="13">
        <f>C43+E43</f>
        <v>44952</v>
      </c>
      <c r="E43" s="14">
        <v>27</v>
      </c>
      <c r="F43" s="14"/>
      <c r="G43" s="12"/>
      <c r="H43" s="12" t="s">
        <v>101</v>
      </c>
      <c r="I43" s="12" t="s">
        <v>89</v>
      </c>
      <c r="J43" s="15"/>
      <c r="K43" s="14"/>
      <c r="L43" s="15"/>
      <c r="M43" s="15"/>
      <c r="N43" s="15"/>
      <c r="O43" s="15" t="s">
        <v>18</v>
      </c>
      <c r="P43" s="14"/>
      <c r="Q43" s="16"/>
    </row>
    <row r="44" spans="1:17" s="49" customFormat="1" ht="51">
      <c r="A44" s="17">
        <v>41</v>
      </c>
      <c r="B44" s="10" t="s">
        <v>91</v>
      </c>
      <c r="C44" s="21">
        <f>_XLL.ARBEITSTAG(D41,1)</f>
        <v>44923</v>
      </c>
      <c r="D44" s="21">
        <f>_XLL.ARBEITSTAG(C44,F44)</f>
        <v>44951</v>
      </c>
      <c r="E44" s="18"/>
      <c r="F44" s="29">
        <v>20</v>
      </c>
      <c r="G44" s="10" t="s">
        <v>76</v>
      </c>
      <c r="H44" s="10" t="s">
        <v>88</v>
      </c>
      <c r="I44" s="10" t="s">
        <v>89</v>
      </c>
      <c r="J44" s="19"/>
      <c r="K44" s="18"/>
      <c r="L44" s="19"/>
      <c r="M44" s="19" t="s">
        <v>18</v>
      </c>
      <c r="N44" s="19"/>
      <c r="O44" s="19"/>
      <c r="P44" s="18"/>
      <c r="Q44" s="20"/>
    </row>
    <row r="45" spans="1:17" s="48" customFormat="1" ht="38.25">
      <c r="A45" s="11">
        <v>43</v>
      </c>
      <c r="B45" s="12" t="s">
        <v>92</v>
      </c>
      <c r="C45" s="13">
        <f>_XLL.ARBEITSTAG(D42,1)</f>
        <v>44925</v>
      </c>
      <c r="D45" s="13">
        <f>_XLL.ARBEITSTAG(C45,F45)</f>
        <v>44939</v>
      </c>
      <c r="E45" s="14"/>
      <c r="F45" s="28">
        <v>10</v>
      </c>
      <c r="G45" s="12" t="s">
        <v>30</v>
      </c>
      <c r="H45" s="12" t="s">
        <v>93</v>
      </c>
      <c r="I45" s="12" t="s">
        <v>89</v>
      </c>
      <c r="J45" s="15"/>
      <c r="K45" s="14"/>
      <c r="L45" s="15"/>
      <c r="M45" s="15" t="s">
        <v>18</v>
      </c>
      <c r="N45" s="15"/>
      <c r="O45" s="15"/>
      <c r="P45" s="14"/>
      <c r="Q45" s="16"/>
    </row>
    <row r="46" spans="1:17" s="49" customFormat="1" ht="102">
      <c r="A46" s="17">
        <v>45</v>
      </c>
      <c r="B46" s="10" t="s">
        <v>51</v>
      </c>
      <c r="C46" s="21">
        <f>_XLL.ARBEITSTAG(D43,2)</f>
        <v>44956</v>
      </c>
      <c r="D46" s="21">
        <f>_XLL.ARBEITSTAG(C46,F46)</f>
        <v>44970</v>
      </c>
      <c r="E46" s="18"/>
      <c r="F46" s="29">
        <v>10</v>
      </c>
      <c r="G46" s="10" t="s">
        <v>78</v>
      </c>
      <c r="H46" s="10" t="s">
        <v>102</v>
      </c>
      <c r="I46" s="10" t="s">
        <v>91</v>
      </c>
      <c r="J46" s="19"/>
      <c r="K46" s="18"/>
      <c r="L46" s="19"/>
      <c r="M46" s="19" t="s">
        <v>18</v>
      </c>
      <c r="N46" s="19"/>
      <c r="O46" s="19"/>
      <c r="P46" s="18"/>
      <c r="Q46" s="20"/>
    </row>
    <row r="47" spans="1:17" s="48" customFormat="1" ht="25.5">
      <c r="A47" s="22">
        <v>47</v>
      </c>
      <c r="B47" s="31" t="s">
        <v>94</v>
      </c>
      <c r="C47" s="32">
        <f>_XLL.ARBEITSTAG(D46,1)</f>
        <v>44971</v>
      </c>
      <c r="D47" s="32">
        <f>_XLL.ARBEITSTAG(C47,F47)</f>
        <v>44978</v>
      </c>
      <c r="E47" s="33"/>
      <c r="F47" s="30">
        <v>5</v>
      </c>
      <c r="G47" s="23" t="s">
        <v>74</v>
      </c>
      <c r="H47" s="23"/>
      <c r="I47" s="23"/>
      <c r="J47" s="25"/>
      <c r="K47" s="24"/>
      <c r="L47" s="25"/>
      <c r="M47" s="25" t="s">
        <v>18</v>
      </c>
      <c r="N47" s="25"/>
      <c r="O47" s="25"/>
      <c r="P47" s="24"/>
      <c r="Q47" s="26"/>
    </row>
  </sheetData>
  <sheetProtection/>
  <printOptions/>
  <pageMargins left="0.787401575" right="0.787401575" top="0.984251969" bottom="0.984251969" header="0.5" footer="0.5"/>
  <pageSetup fitToHeight="1000" fitToWidth="1" horizontalDpi="300" verticalDpi="300" orientation="landscape" paperSize="9" r:id="rId1"/>
  <headerFooter alignWithMargins="0">
    <oddHeader>&amp;LTerminplan&amp;C&amp;RDecision Advisor</oddHeader>
    <oddFooter>&amp;L&amp;CSeite &amp;P von &amp;N&amp;R&amp;D / Daniel Oetterli</oddFooter>
  </headerFooter>
  <ignoredErrors>
    <ignoredError sqref="D19 D8 C15 C21 D26 D45 D43" formula="1"/>
  </ignoredErrors>
</worksheet>
</file>

<file path=xl/worksheets/sheet2.xml><?xml version="1.0" encoding="utf-8"?>
<worksheet xmlns="http://schemas.openxmlformats.org/spreadsheetml/2006/main" xmlns:r="http://schemas.openxmlformats.org/officeDocument/2006/relationships">
  <dimension ref="A3:D5"/>
  <sheetViews>
    <sheetView zoomScalePageLayoutView="0" workbookViewId="0" topLeftCell="A1">
      <selection activeCell="B3" sqref="B3"/>
    </sheetView>
  </sheetViews>
  <sheetFormatPr defaultColWidth="11.421875" defaultRowHeight="12.75"/>
  <sheetData>
    <row r="3" spans="1:4" ht="12.75">
      <c r="A3" s="9">
        <v>40947</v>
      </c>
      <c r="B3" s="9">
        <f>A3-10</f>
        <v>40937</v>
      </c>
      <c r="D3">
        <v>10</v>
      </c>
    </row>
    <row r="5" ht="12.75">
      <c r="B5" s="9">
        <f>A3-D3</f>
        <v>40937</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Oetterli Daniel, FIN-KAIO-OS-BES</dc:creator>
  <cp:keywords/>
  <dc:description/>
  <cp:lastModifiedBy>Fischer Thomas, FIN-KAIO-Stab</cp:lastModifiedBy>
  <dcterms:created xsi:type="dcterms:W3CDTF">2021-06-30T19:42:44Z</dcterms:created>
  <dcterms:modified xsi:type="dcterms:W3CDTF">2022-02-01T10:41:54Z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0x010100F488EBAA86FA420BA4D470AC048A6EF700B5BAE11B944BC346B1A198F5F05F3FE7</vt:lpwstr>
  </property>
  <property fmtid="{D5CDD505-2E9C-101B-9397-08002B2CF9AE}" pid="3" name="_dlc_DocIdPersistId">
    <vt:lpwstr/>
  </property>
  <property fmtid="{D5CDD505-2E9C-101B-9397-08002B2CF9AE}" pid="4" name="_dlc_DocId">
    <vt:lpwstr>FIN-880209561-514</vt:lpwstr>
  </property>
  <property fmtid="{D5CDD505-2E9C-101B-9397-08002B2CF9AE}" pid="5" name="gwDocumentType_0">
    <vt:lpwstr>Arbeitspapier|219cb209-751a-48a5-aa85-f0636cd20318</vt:lpwstr>
  </property>
  <property fmtid="{D5CDD505-2E9C-101B-9397-08002B2CF9AE}" pid="6" name="_dlc_DocIdUrl">
    <vt:lpwstr>https://www.collab.apps.be.ch/fin/kaio-stab-kbk/_layouts/15/DocIdRedir.aspx?ID=FIN-880209561-514, FIN-880209561-514</vt:lpwstr>
  </property>
  <property fmtid="{D5CDD505-2E9C-101B-9397-08002B2CF9AE}" pid="7" name="TaxCatchAll">
    <vt:lpwstr>6;#Arbeitspapier|219cb209-751a-48a5-aa85-f0636cd20318</vt:lpwstr>
  </property>
  <property fmtid="{D5CDD505-2E9C-101B-9397-08002B2CF9AE}" pid="8" name="TaxCatchAllLabel">
    <vt:lpwstr/>
  </property>
  <property fmtid="{D5CDD505-2E9C-101B-9397-08002B2CF9AE}" pid="9" name="TaxKeywordTaxHTField">
    <vt:lpwstr/>
  </property>
  <property fmtid="{D5CDD505-2E9C-101B-9397-08002B2CF9AE}" pid="10" name="gwDocumentType">
    <vt:lpwstr>6;#Arbeitspapier|219cb209-751a-48a5-aa85-f0636cd20318</vt:lpwstr>
  </property>
  <property fmtid="{D5CDD505-2E9C-101B-9397-08002B2CF9AE}" pid="11" name="TaxKeyword">
    <vt:lpwstr/>
  </property>
  <property fmtid="{D5CDD505-2E9C-101B-9397-08002B2CF9AE}" pid="12" name="_dlc_DocIdItemGuid">
    <vt:lpwstr>c1b81b05-9043-4164-b466-62cfd6492cab</vt:lpwstr>
  </property>
</Properties>
</file>